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674EF2B6-BF2D-4180-A3CC-A001F1942D6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1ºC CSE" sheetId="181" r:id="rId1"/>
  </sheets>
  <definedNames>
    <definedName name="_xlnm.Print_Area" localSheetId="0">'11ºC CSE'!$A$1:$Y$18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181" l="1"/>
  <c r="Z15" i="181"/>
  <c r="Z14" i="181"/>
  <c r="Z13" i="181"/>
  <c r="Z12" i="181"/>
  <c r="Z11" i="181"/>
  <c r="Z10" i="181"/>
  <c r="Z9" i="181"/>
  <c r="Z8" i="181"/>
  <c r="Z7" i="181"/>
  <c r="Z6" i="181"/>
  <c r="Z5" i="181"/>
  <c r="W17" i="181"/>
  <c r="J17" i="181"/>
  <c r="X17" i="181" s="1"/>
  <c r="Y17" i="181" s="1"/>
  <c r="W16" i="181"/>
  <c r="J16" i="181"/>
  <c r="W15" i="181"/>
  <c r="J15" i="181"/>
  <c r="W14" i="181"/>
  <c r="J14" i="181"/>
  <c r="X14" i="181" s="1"/>
  <c r="Y14" i="181" s="1"/>
  <c r="W13" i="181"/>
  <c r="J13" i="181"/>
  <c r="X13" i="181" s="1"/>
  <c r="Y13" i="181" s="1"/>
  <c r="W12" i="181"/>
  <c r="J12" i="181"/>
  <c r="W11" i="181"/>
  <c r="J11" i="181"/>
  <c r="X11" i="181" s="1"/>
  <c r="Y11" i="181" s="1"/>
  <c r="W10" i="181"/>
  <c r="J10" i="181"/>
  <c r="W9" i="181"/>
  <c r="J9" i="181"/>
  <c r="W8" i="181"/>
  <c r="J8" i="181"/>
  <c r="X8" i="181" s="1"/>
  <c r="Y8" i="181" s="1"/>
  <c r="W7" i="181"/>
  <c r="J7" i="181"/>
  <c r="X7" i="181" s="1"/>
  <c r="Y7" i="181" s="1"/>
  <c r="W6" i="181"/>
  <c r="J6" i="181"/>
  <c r="W5" i="181"/>
  <c r="J5" i="181"/>
  <c r="X5" i="181" s="1"/>
  <c r="Y5" i="181" s="1"/>
  <c r="J4" i="181"/>
  <c r="X6" i="181" l="1"/>
  <c r="Y6" i="181" s="1"/>
  <c r="X12" i="181"/>
  <c r="Y12" i="181" s="1"/>
  <c r="X9" i="181"/>
  <c r="Y9" i="181" s="1"/>
  <c r="X15" i="181"/>
  <c r="Y15" i="181" s="1"/>
  <c r="X16" i="181"/>
  <c r="Y16" i="181" s="1"/>
  <c r="X10" i="181"/>
  <c r="Y10" i="1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9832403B-9033-43E0-A56D-DC4326C8842F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C3C9E9BF-112A-421D-9AF8-2385098EDBD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66AC4D96-C048-4A4D-B7C2-8AF20658FE7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86EA6753-2388-4F95-9499-4922CBA0AD3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CF270586-3230-4358-B6FC-24EFA9F2ECE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5DD598BF-E215-4B00-A50A-753048410F22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02660C65-E7B2-4A3F-96C2-0A66D7546F0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A7927950-F2F3-468A-80CD-F5B9FBD8F2EB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24F83924-7F14-4C76-8D54-02F7F7F0E441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0CEEB522-9A16-4916-A551-1CFB60F7446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8FD49258-2723-4B7A-A339-A70601D4C4B7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7F381C41-7189-4FDD-AAA5-0540D0A8640D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D2D926CB-7A02-4EE3-9B21-397A8D2B1211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93CE3943-F018-4EF2-B0B8-5702FE5B17BA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C388E5BB-1909-415B-8B6E-211445CC4BC2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8A5AC87B-3032-40A2-AB98-576AD6E5D3BC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648D1CFC-E82B-4B95-A16C-8A7635368814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77830348-ECE0-4C4A-B476-C03E006B5082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CAD4E4E0-60F2-42A6-9046-C563B8B1FBA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4F882DFB-64E2-4290-BC1E-2EDF56DDEAD9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EEF87C17-7B4A-4EAE-A575-B080D0AEF8C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4504E7DD-E945-4C12-B917-391BC97F8CC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<sst xmlns="http://schemas.openxmlformats.org/spreadsheetml/2006/main" count="55" uniqueCount="53">
  <si>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</si>
  <si>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</si>
  <si>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</si>
  <si>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</si>
  <si>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</si>
  <si>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</si>
  <si>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</si>
  <si>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</si>
  <si>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</si>
  <si>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</si>
  <si>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</si>
  <si>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</si>
  <si>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</si>
  <si>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</si>
  <si>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</si>
  <si>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</si>
  <si>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</si>
  <si>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</si>
  <si>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</si>
  <si>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</si>
  <si>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</si>
  <si>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</si>
  <si>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</si>
  <si>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</si>
  <si>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</si>
  <si>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</si>
  <si>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004-2014</t>
  </si>
  <si>
    <t>Íris Martins de Jesus</t>
  </si>
  <si>
    <t>086-2014</t>
  </si>
  <si>
    <t>Francisco Natário Caiado Moleirinho Ruivo</t>
  </si>
  <si>
    <t>166-2014</t>
  </si>
  <si>
    <t>Pedro Miguel Mértola Peres</t>
  </si>
  <si>
    <t>187-2013</t>
  </si>
  <si>
    <t>Francisco da Costa Rodrigues Batista</t>
  </si>
  <si>
    <t>213-2014</t>
  </si>
  <si>
    <t>Tiago Kerlan Rodrigues</t>
  </si>
  <si>
    <t>249-2019</t>
  </si>
  <si>
    <t>Guilherme Mendes Borrego</t>
  </si>
  <si>
    <t>348-2018</t>
  </si>
  <si>
    <t>Henrique Tomé Fragueiro Clemente</t>
  </si>
  <si>
    <t>424-2014</t>
  </si>
  <si>
    <t>Simão Teixeira da Silva</t>
  </si>
  <si>
    <t>439-2020</t>
  </si>
  <si>
    <t>Bernardo Maria Moreira de Sousa Ribeiro</t>
  </si>
  <si>
    <t>788-2015</t>
  </si>
  <si>
    <t>Marco António de Almeida Martins</t>
  </si>
  <si>
    <t>795-2018</t>
  </si>
  <si>
    <t>Samuel Ferreira Santos Coletto</t>
  </si>
  <si>
    <t>815-2018</t>
  </si>
  <si>
    <t>Martim Alexandre Gomes Cardoso Ferreira</t>
  </si>
  <si>
    <t>842-2018</t>
  </si>
  <si>
    <t>Martim de Almeida Nogueira</t>
  </si>
  <si>
    <t>Fica com B. Algumas ocorrências, 4 SUF e 4 BOM. Tem voto de confiança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</si>
</sst>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6" borderId="0" xfId="0" applyNumberFormat="1" applyFont="1" applyFill="1" applyAlignment="1">
      <alignment horizontal="center"/>
    </xf>
    <xf numFmtId="2" fontId="6" fillId="6" borderId="41" xfId="0" applyNumberFormat="1" applyFont="1" applyFill="1" applyBorder="1" applyAlignment="1">
      <alignment horizontal="center"/>
    </xf>
    <xf numFmtId="0" fontId="6" fillId="8" borderId="45" xfId="0" applyFont="1" applyFill="1" applyBorder="1" applyAlignment="1" applyProtection="1">
      <alignment horizontal="center"/>
      <protection locked="0"/>
    </xf>
    <xf numFmtId="2" fontId="6" fillId="6" borderId="5" xfId="0" applyNumberFormat="1" applyFont="1" applyFill="1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2" fontId="6" fillId="3" borderId="40" xfId="0" applyNumberFormat="1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0" fillId="5" borderId="3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2" fontId="0" fillId="6" borderId="49" xfId="0" applyNumberFormat="1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8" borderId="48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0" borderId="58" xfId="0" quotePrefix="1" applyBorder="1" applyAlignment="1">
      <alignment horizontal="center"/>
    </xf>
    <xf numFmtId="0" fontId="0" fillId="0" borderId="63" xfId="0" quotePrefix="1" applyBorder="1" applyAlignment="1">
      <alignment horizontal="center"/>
    </xf>
    <xf numFmtId="0" fontId="0" fillId="0" borderId="64" xfId="0" quotePrefix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11" borderId="71" xfId="0" applyFont="1" applyFill="1" applyBorder="1" applyAlignment="1">
      <alignment horizontal="center"/>
    </xf>
    <xf numFmtId="0" fontId="6" fillId="11" borderId="72" xfId="0" applyFont="1" applyFill="1" applyBorder="1" applyAlignment="1">
      <alignment horizontal="center"/>
    </xf>
    <xf numFmtId="0" fontId="6" fillId="2" borderId="45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7" fillId="10" borderId="22" xfId="0" applyFont="1" applyFill="1" applyBorder="1" applyAlignment="1" applyProtection="1">
      <alignment horizontal="center" vertical="center"/>
      <protection locked="0"/>
    </xf>
    <xf numFmtId="0" fontId="7" fillId="10" borderId="15" xfId="0" applyFont="1" applyFill="1" applyBorder="1" applyAlignment="1" applyProtection="1">
      <alignment horizontal="center" vertical="center"/>
      <protection locked="0"/>
    </xf>
    <xf numFmtId="0" fontId="7" fillId="10" borderId="21" xfId="0" applyFont="1" applyFill="1" applyBorder="1" applyAlignment="1" applyProtection="1">
      <alignment horizontal="center" vertical="center"/>
      <protection locked="0"/>
    </xf>
    <xf numFmtId="0" fontId="7" fillId="10" borderId="16" xfId="0" applyFont="1" applyFill="1" applyBorder="1" applyAlignment="1" applyProtection="1">
      <alignment horizontal="center" vertical="center"/>
      <protection locked="0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17" xfId="0" applyFont="1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center" wrapText="1"/>
    </xf>
    <xf numFmtId="0" fontId="0" fillId="9" borderId="59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9" borderId="61" xfId="0" applyFill="1" applyBorder="1" applyAlignment="1">
      <alignment horizontal="center" vertical="center" wrapText="1"/>
    </xf>
    <xf numFmtId="0" fontId="0" fillId="9" borderId="62" xfId="0" applyFill="1" applyBorder="1" applyAlignment="1">
      <alignment horizontal="center" vertical="center" wrapText="1"/>
    </xf>
    <xf numFmtId="0" fontId="0" fillId="9" borderId="57" xfId="0" applyFill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5" xfId="0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6A3E-95D4-4770-AD72-65081BB016F0}">
  <sheetPr>
    <pageSetUpPr fitToPage="1"/>
  </sheetPr>
  <dimension ref="A1:Z18"/>
  <sheetViews>
    <sheetView tabSelected="1" view="pageBreakPreview" topLeftCell="G4" zoomScale="50" zoomScaleNormal="50" zoomScaleSheetLayoutView="50" workbookViewId="0">
      <selection activeCell="AB13" sqref="AB13"/>
    </sheetView>
  </sheetViews>
  <sheetFormatPr defaultColWidth="15.33203125" defaultRowHeight="14.4" x14ac:dyDescent="0.3"/>
  <cols>
    <col min="1" max="1" width="17.5546875" style="1" customWidth="1"/>
    <col min="2" max="2" width="53.332031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54"/>
      <c r="B1" s="55"/>
      <c r="C1" s="60" t="s">
        <v>0</v>
      </c>
      <c r="D1" s="61"/>
      <c r="E1" s="61"/>
      <c r="F1" s="61"/>
      <c r="G1" s="61"/>
      <c r="H1" s="61"/>
      <c r="I1" s="61"/>
      <c r="J1" s="62"/>
      <c r="K1" s="66" t="s">
        <v>1</v>
      </c>
      <c r="L1" s="69" t="s">
        <v>2</v>
      </c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 t="s">
        <v>3</v>
      </c>
      <c r="Y1" s="73"/>
    </row>
    <row r="2" spans="1:26" ht="15.75" customHeight="1" thickBot="1" x14ac:dyDescent="0.35">
      <c r="A2" s="56"/>
      <c r="B2" s="57"/>
      <c r="C2" s="63"/>
      <c r="D2" s="64"/>
      <c r="E2" s="64"/>
      <c r="F2" s="64"/>
      <c r="G2" s="64"/>
      <c r="H2" s="64"/>
      <c r="I2" s="64"/>
      <c r="J2" s="65"/>
      <c r="K2" s="67"/>
      <c r="L2" s="91" t="s">
        <v>4</v>
      </c>
      <c r="M2" s="93" t="s">
        <v>5</v>
      </c>
      <c r="N2" s="93" t="s">
        <v>6</v>
      </c>
      <c r="O2" s="86" t="s">
        <v>7</v>
      </c>
      <c r="P2" s="93" t="s">
        <v>8</v>
      </c>
      <c r="Q2" s="78" t="s">
        <v>9</v>
      </c>
      <c r="R2" s="78" t="s">
        <v>10</v>
      </c>
      <c r="S2" s="80" t="s">
        <v>11</v>
      </c>
      <c r="T2" s="81"/>
      <c r="U2" s="84" t="s">
        <v>12</v>
      </c>
      <c r="V2" s="85"/>
      <c r="W2" s="88" t="s">
        <v>13</v>
      </c>
      <c r="X2" s="74"/>
      <c r="Y2" s="75"/>
    </row>
    <row r="3" spans="1:26" s="3" customFormat="1" ht="42.75" customHeight="1" thickBot="1" x14ac:dyDescent="0.35">
      <c r="A3" s="58"/>
      <c r="B3" s="59"/>
      <c r="C3" s="30" t="s">
        <v>14</v>
      </c>
      <c r="D3" s="31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  <c r="K3" s="68"/>
      <c r="L3" s="92"/>
      <c r="M3" s="94"/>
      <c r="N3" s="94"/>
      <c r="O3" s="95"/>
      <c r="P3" s="94"/>
      <c r="Q3" s="79"/>
      <c r="R3" s="79"/>
      <c r="S3" s="82"/>
      <c r="T3" s="83"/>
      <c r="U3" s="86"/>
      <c r="V3" s="87"/>
      <c r="W3" s="89"/>
      <c r="X3" s="74"/>
      <c r="Y3" s="75"/>
    </row>
    <row r="4" spans="1:26" s="2" customFormat="1" ht="24.9" customHeight="1" thickTop="1" thickBot="1" x14ac:dyDescent="0.45">
      <c r="A4" s="4" t="s">
        <v>22</v>
      </c>
      <c r="B4" s="5" t="s">
        <v>23</v>
      </c>
      <c r="C4" s="33">
        <v>5</v>
      </c>
      <c r="D4" s="34">
        <v>5</v>
      </c>
      <c r="E4" s="34">
        <v>5</v>
      </c>
      <c r="F4" s="34">
        <v>5</v>
      </c>
      <c r="G4" s="34">
        <v>5</v>
      </c>
      <c r="H4" s="34">
        <v>5</v>
      </c>
      <c r="I4" s="34">
        <v>5</v>
      </c>
      <c r="J4" s="35">
        <f>(AVERAGE(C4:I4))*6/5</f>
        <v>6</v>
      </c>
      <c r="K4" s="36">
        <v>2</v>
      </c>
      <c r="L4" s="21">
        <v>1</v>
      </c>
      <c r="M4" s="22">
        <v>2</v>
      </c>
      <c r="N4" s="23">
        <v>5</v>
      </c>
      <c r="O4" s="22">
        <v>4</v>
      </c>
      <c r="P4" s="23">
        <v>3</v>
      </c>
      <c r="Q4" s="22">
        <v>-1</v>
      </c>
      <c r="R4" s="24">
        <v>-3</v>
      </c>
      <c r="S4" s="43" t="s">
        <v>24</v>
      </c>
      <c r="T4" s="44" t="s">
        <v>25</v>
      </c>
      <c r="U4" s="42" t="s">
        <v>24</v>
      </c>
      <c r="V4" s="25" t="s">
        <v>25</v>
      </c>
      <c r="W4" s="90"/>
      <c r="X4" s="76"/>
      <c r="Y4" s="77"/>
    </row>
    <row r="5" spans="1:26" ht="24.9" customHeight="1" thickTop="1" x14ac:dyDescent="0.35">
      <c r="A5" s="7" t="s">
        <v>26</v>
      </c>
      <c r="B5" s="37" t="s">
        <v>27</v>
      </c>
      <c r="C5" s="38">
        <v>4</v>
      </c>
      <c r="D5" s="12">
        <v>4</v>
      </c>
      <c r="E5" s="12">
        <v>4</v>
      </c>
      <c r="F5" s="12">
        <v>4</v>
      </c>
      <c r="G5" s="12">
        <v>4</v>
      </c>
      <c r="H5" s="12">
        <v>4</v>
      </c>
      <c r="I5" s="12">
        <v>4</v>
      </c>
      <c r="J5" s="17">
        <f t="shared" ref="J5:J17" si="0">(AVERAGE(C5:I5))*6/5</f>
        <v>4.8</v>
      </c>
      <c r="K5" s="40">
        <v>2</v>
      </c>
      <c r="L5" s="16"/>
      <c r="M5" s="12"/>
      <c r="N5" s="16"/>
      <c r="O5" s="12"/>
      <c r="P5" s="16"/>
      <c r="Q5" s="12"/>
      <c r="R5" s="41"/>
      <c r="S5" s="45"/>
      <c r="T5" s="46"/>
      <c r="U5" s="45"/>
      <c r="V5" s="46"/>
      <c r="W5" s="5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6">
        <f>J5+K5+W5</f>
        <v>16.8</v>
      </c>
      <c r="Y5" s="27" t="str">
        <f>+IF(X5&lt;5,"MAU",IF(X5&lt;10,"MEDIOCRE",IF(X5&lt;14,"SUFICIENTE",IF(X5&lt;18,"BOM",IF(X5&lt;=20,"MUITO BOM")))))</f>
        <v>BOM</v>
      </c>
      <c r="Z5" s="27" t="b">
        <f>+IF(Y5&lt;5,"MAU",IF(Y5&lt;10,"MEDIOCRE",IF(Y5&lt;14,"SUFICIENTE",IF(Y5&lt;18,"BOM",IF(Y5&lt;=20,"MUITO BOM")))))</f>
        <v>0</v>
      </c>
    </row>
    <row r="6" spans="1:26" ht="24.9" customHeight="1" x14ac:dyDescent="0.35">
      <c r="A6" s="8" t="s">
        <v>28</v>
      </c>
      <c r="B6" s="14" t="s">
        <v>29</v>
      </c>
      <c r="C6" s="39">
        <v>4</v>
      </c>
      <c r="D6" s="9">
        <v>2</v>
      </c>
      <c r="E6" s="9">
        <v>4</v>
      </c>
      <c r="F6" s="9">
        <v>4</v>
      </c>
      <c r="G6" s="9">
        <v>4</v>
      </c>
      <c r="H6" s="9">
        <v>4</v>
      </c>
      <c r="I6" s="9">
        <v>4</v>
      </c>
      <c r="J6" s="20">
        <f t="shared" si="0"/>
        <v>4.4571428571428573</v>
      </c>
      <c r="K6" s="19">
        <v>2</v>
      </c>
      <c r="L6" s="11"/>
      <c r="M6" s="15"/>
      <c r="N6" s="11"/>
      <c r="O6" s="15"/>
      <c r="P6" s="11"/>
      <c r="Q6" s="15"/>
      <c r="R6" s="14"/>
      <c r="S6" s="49"/>
      <c r="T6" s="50"/>
      <c r="U6" s="47"/>
      <c r="V6" s="48"/>
      <c r="W6" s="52">
        <f t="shared" ref="W6:W17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28">
        <f t="shared" ref="X6:X17" si="2">J6+K6+W6</f>
        <v>16.457142857142856</v>
      </c>
      <c r="Y6" s="29" t="str">
        <f>+IF(X6&lt;5,"MAU",IF(X6&lt;10,"MEDIOCRE",IF(X6&lt;14,"SUFICIENTE",IF(X6&lt;18,"BOM",IF(X6&lt;=20,"MUITO BOM")))))</f>
        <v>BOM</v>
      </c>
      <c r="Z6" s="29" t="b">
        <f>+IF(Y6&lt;5,"MAU",IF(Y6&lt;10,"MEDIOCRE",IF(Y6&lt;14,"SUFICIENTE",IF(Y6&lt;18,"BOM",IF(Y6&lt;=20,"MUITO BOM")))))</f>
        <v>0</v>
      </c>
    </row>
    <row r="7" spans="1:26" ht="24.9" customHeight="1" x14ac:dyDescent="0.35">
      <c r="A7" s="10" t="s">
        <v>30</v>
      </c>
      <c r="B7" s="13" t="s">
        <v>31</v>
      </c>
      <c r="C7" s="39">
        <v>2</v>
      </c>
      <c r="D7" s="9">
        <v>1</v>
      </c>
      <c r="E7" s="9">
        <v>4</v>
      </c>
      <c r="F7" s="9">
        <v>4</v>
      </c>
      <c r="G7" s="9">
        <v>4</v>
      </c>
      <c r="H7" s="9">
        <v>4</v>
      </c>
      <c r="I7" s="9">
        <v>4</v>
      </c>
      <c r="J7" s="18">
        <f t="shared" si="0"/>
        <v>3.9428571428571431</v>
      </c>
      <c r="K7" s="19">
        <v>2</v>
      </c>
      <c r="L7" s="10"/>
      <c r="M7" s="9"/>
      <c r="N7" s="10"/>
      <c r="O7" s="9"/>
      <c r="P7" s="10"/>
      <c r="Q7" s="9"/>
      <c r="R7" s="13"/>
      <c r="S7" s="49"/>
      <c r="T7" s="50"/>
      <c r="U7" s="49"/>
      <c r="V7" s="50"/>
      <c r="W7" s="52">
        <f t="shared" si="1"/>
        <v>10</v>
      </c>
      <c r="X7" s="28">
        <f t="shared" si="2"/>
        <v>15.942857142857143</v>
      </c>
      <c r="Y7" s="29" t="str">
        <f t="shared" ref="Y7:Z9" si="3">+IF(X7&lt;5,"MAU",IF(X7&lt;10,"MEDIOCRE",IF(X7&lt;14,"SUFICIENTE",IF(X7&lt;18,"BOM",IF(X7&lt;=20,"MUITO BOM")))))</f>
        <v>BOM</v>
      </c>
      <c r="Z7" s="29" t="b">
        <f t="shared" si="3"/>
        <v>0</v>
      </c>
    </row>
    <row r="8" spans="1:26" ht="24.9" customHeight="1" x14ac:dyDescent="0.35">
      <c r="A8" s="11" t="s">
        <v>32</v>
      </c>
      <c r="B8" s="14" t="s">
        <v>33</v>
      </c>
      <c r="C8" s="39">
        <v>4</v>
      </c>
      <c r="D8" s="9">
        <v>4</v>
      </c>
      <c r="E8" s="9">
        <v>4</v>
      </c>
      <c r="F8" s="9">
        <v>4</v>
      </c>
      <c r="G8" s="9">
        <v>4</v>
      </c>
      <c r="H8" s="9">
        <v>4</v>
      </c>
      <c r="I8" s="9">
        <v>4</v>
      </c>
      <c r="J8" s="17">
        <f t="shared" si="0"/>
        <v>4.8</v>
      </c>
      <c r="K8" s="19">
        <v>2</v>
      </c>
      <c r="L8" s="11"/>
      <c r="M8" s="15"/>
      <c r="N8" s="11"/>
      <c r="O8" s="15"/>
      <c r="P8" s="11"/>
      <c r="Q8" s="15"/>
      <c r="R8" s="14"/>
      <c r="S8" s="49"/>
      <c r="T8" s="50"/>
      <c r="U8" s="47"/>
      <c r="V8" s="48"/>
      <c r="W8" s="52">
        <f t="shared" si="1"/>
        <v>10</v>
      </c>
      <c r="X8" s="28">
        <f t="shared" si="2"/>
        <v>16.8</v>
      </c>
      <c r="Y8" s="29" t="str">
        <f t="shared" si="3"/>
        <v>BOM</v>
      </c>
      <c r="Z8" s="29" t="b">
        <f t="shared" si="3"/>
        <v>0</v>
      </c>
    </row>
    <row r="9" spans="1:26" ht="24.9" customHeight="1" x14ac:dyDescent="0.35">
      <c r="A9" s="10" t="s">
        <v>34</v>
      </c>
      <c r="B9" s="13" t="s">
        <v>35</v>
      </c>
      <c r="C9" s="39">
        <v>4</v>
      </c>
      <c r="D9" s="9">
        <v>2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18">
        <f t="shared" si="0"/>
        <v>4.4571428571428573</v>
      </c>
      <c r="K9" s="19">
        <v>2</v>
      </c>
      <c r="L9" s="10"/>
      <c r="M9" s="9"/>
      <c r="N9" s="10"/>
      <c r="O9" s="9"/>
      <c r="P9" s="10"/>
      <c r="Q9" s="9">
        <v>1</v>
      </c>
      <c r="R9" s="13"/>
      <c r="S9" s="49"/>
      <c r="T9" s="50"/>
      <c r="U9" s="49"/>
      <c r="V9" s="50"/>
      <c r="W9" s="52">
        <f t="shared" si="1"/>
        <v>9</v>
      </c>
      <c r="X9" s="28">
        <f t="shared" si="2"/>
        <v>15.457142857142857</v>
      </c>
      <c r="Y9" s="29" t="str">
        <f t="shared" si="3"/>
        <v>BOM</v>
      </c>
      <c r="Z9" s="29" t="b">
        <f t="shared" si="3"/>
        <v>0</v>
      </c>
    </row>
    <row r="10" spans="1:26" ht="24.9" customHeight="1" x14ac:dyDescent="0.35">
      <c r="A10" s="10" t="s">
        <v>36</v>
      </c>
      <c r="B10" s="13" t="s">
        <v>37</v>
      </c>
      <c r="C10" s="39">
        <v>4</v>
      </c>
      <c r="D10" s="39">
        <v>4</v>
      </c>
      <c r="E10" s="39">
        <v>4</v>
      </c>
      <c r="F10" s="39">
        <v>4</v>
      </c>
      <c r="G10" s="39">
        <v>4</v>
      </c>
      <c r="H10" s="39">
        <v>4</v>
      </c>
      <c r="I10" s="39">
        <v>4</v>
      </c>
      <c r="J10" s="17">
        <f t="shared" si="0"/>
        <v>4.8</v>
      </c>
      <c r="K10" s="19">
        <v>2</v>
      </c>
      <c r="L10" s="11"/>
      <c r="M10" s="15"/>
      <c r="N10" s="11"/>
      <c r="O10" s="15"/>
      <c r="P10" s="11"/>
      <c r="Q10" s="15">
        <v>1</v>
      </c>
      <c r="R10" s="14"/>
      <c r="S10" s="49"/>
      <c r="T10" s="50"/>
      <c r="U10" s="47"/>
      <c r="V10" s="48"/>
      <c r="W10" s="52">
        <f t="shared" si="1"/>
        <v>9</v>
      </c>
      <c r="X10" s="28">
        <f t="shared" si="2"/>
        <v>15.8</v>
      </c>
      <c r="Y10" s="29" t="str">
        <f>+IF(X10&lt;5,"MAU",IF(X10&lt;10,"MEDIOCRE",IF(X10&lt;14,"SUFICIENTE",IF(X10&lt;18,"BOM",IF(X10&lt;=20,"MUITO BOM")))))</f>
        <v>BOM</v>
      </c>
      <c r="Z10" s="29" t="b">
        <f>+IF(Y10&lt;5,"MAU",IF(Y10&lt;10,"MEDIOCRE",IF(Y10&lt;14,"SUFICIENTE",IF(Y10&lt;18,"BOM",IF(Y10&lt;=20,"MUITO BOM")))))</f>
        <v>0</v>
      </c>
    </row>
    <row r="11" spans="1:26" ht="24.9" customHeight="1" x14ac:dyDescent="0.35">
      <c r="A11" s="10" t="s">
        <v>38</v>
      </c>
      <c r="B11" s="13" t="s">
        <v>39</v>
      </c>
      <c r="C11" s="39">
        <v>4</v>
      </c>
      <c r="D11" s="39">
        <v>4</v>
      </c>
      <c r="E11" s="39">
        <v>4</v>
      </c>
      <c r="F11" s="39">
        <v>4</v>
      </c>
      <c r="G11" s="39">
        <v>4</v>
      </c>
      <c r="H11" s="39">
        <v>4</v>
      </c>
      <c r="I11" s="39">
        <v>4</v>
      </c>
      <c r="J11" s="18">
        <f t="shared" si="0"/>
        <v>4.8</v>
      </c>
      <c r="K11" s="19">
        <v>2</v>
      </c>
      <c r="L11" s="10"/>
      <c r="M11" s="9"/>
      <c r="N11" s="10"/>
      <c r="O11" s="9"/>
      <c r="P11" s="10"/>
      <c r="Q11" s="9"/>
      <c r="R11" s="13"/>
      <c r="S11" s="49"/>
      <c r="T11" s="50"/>
      <c r="U11" s="49"/>
      <c r="V11" s="50"/>
      <c r="W11" s="52">
        <f t="shared" si="1"/>
        <v>10</v>
      </c>
      <c r="X11" s="28">
        <f t="shared" si="2"/>
        <v>16.8</v>
      </c>
      <c r="Y11" s="29" t="str">
        <f t="shared" ref="Y11:Z13" si="4">+IF(X11&lt;5,"MAU",IF(X11&lt;10,"MEDIOCRE",IF(X11&lt;14,"SUFICIENTE",IF(X11&lt;18,"BOM",IF(X11&lt;=20,"MUITO BOM")))))</f>
        <v>BOM</v>
      </c>
      <c r="Z11" s="29" t="b">
        <f t="shared" si="4"/>
        <v>0</v>
      </c>
    </row>
    <row r="12" spans="1:26" ht="24.9" customHeight="1" x14ac:dyDescent="0.35">
      <c r="A12" s="11" t="s">
        <v>40</v>
      </c>
      <c r="B12" s="14" t="s">
        <v>41</v>
      </c>
      <c r="C12" s="39">
        <v>4</v>
      </c>
      <c r="D12" s="39">
        <v>4</v>
      </c>
      <c r="E12" s="39">
        <v>4</v>
      </c>
      <c r="F12" s="39">
        <v>4</v>
      </c>
      <c r="G12" s="39">
        <v>4</v>
      </c>
      <c r="H12" s="39">
        <v>4</v>
      </c>
      <c r="I12" s="39">
        <v>4</v>
      </c>
      <c r="J12" s="17">
        <f t="shared" si="0"/>
        <v>4.8</v>
      </c>
      <c r="K12" s="19">
        <v>2</v>
      </c>
      <c r="L12" s="11"/>
      <c r="M12" s="15"/>
      <c r="N12" s="11"/>
      <c r="O12" s="15"/>
      <c r="P12" s="11"/>
      <c r="Q12" s="15"/>
      <c r="R12" s="14"/>
      <c r="S12" s="49"/>
      <c r="T12" s="50"/>
      <c r="U12" s="47"/>
      <c r="V12" s="48"/>
      <c r="W12" s="52">
        <f t="shared" si="1"/>
        <v>10</v>
      </c>
      <c r="X12" s="28">
        <f t="shared" si="2"/>
        <v>16.8</v>
      </c>
      <c r="Y12" s="29" t="str">
        <f t="shared" si="4"/>
        <v>BOM</v>
      </c>
      <c r="Z12" s="29" t="b">
        <f t="shared" si="4"/>
        <v>0</v>
      </c>
    </row>
    <row r="13" spans="1:26" ht="24.9" customHeight="1" x14ac:dyDescent="0.35">
      <c r="A13" s="10" t="s">
        <v>42</v>
      </c>
      <c r="B13" s="13" t="s">
        <v>43</v>
      </c>
      <c r="C13" s="39">
        <v>4</v>
      </c>
      <c r="D13" s="9">
        <v>3</v>
      </c>
      <c r="E13" s="9">
        <v>2</v>
      </c>
      <c r="F13" s="9">
        <v>3</v>
      </c>
      <c r="G13" s="9">
        <v>2</v>
      </c>
      <c r="H13" s="9">
        <v>4</v>
      </c>
      <c r="I13" s="9">
        <v>3</v>
      </c>
      <c r="J13" s="18">
        <f t="shared" si="0"/>
        <v>3.6</v>
      </c>
      <c r="K13" s="53">
        <v>4</v>
      </c>
      <c r="L13" s="10"/>
      <c r="M13" s="9"/>
      <c r="N13" s="10"/>
      <c r="O13" s="9"/>
      <c r="P13" s="10"/>
      <c r="Q13" s="9"/>
      <c r="R13" s="13">
        <v>1</v>
      </c>
      <c r="S13" s="49"/>
      <c r="T13" s="50"/>
      <c r="U13" s="49"/>
      <c r="V13" s="50"/>
      <c r="W13" s="52">
        <f t="shared" si="1"/>
        <v>7</v>
      </c>
      <c r="X13" s="28">
        <f t="shared" si="2"/>
        <v>14.6</v>
      </c>
      <c r="Y13" s="29" t="str">
        <f t="shared" si="4"/>
        <v>BOM</v>
      </c>
      <c r="Z13" s="29" t="b">
        <f t="shared" si="4"/>
        <v>0</v>
      </c>
    </row>
    <row r="14" spans="1:26" ht="24.9" customHeight="1" x14ac:dyDescent="0.35">
      <c r="A14" s="8" t="s">
        <v>44</v>
      </c>
      <c r="B14" s="14" t="s">
        <v>45</v>
      </c>
      <c r="C14" s="39">
        <v>4</v>
      </c>
      <c r="D14" s="39">
        <v>4</v>
      </c>
      <c r="E14" s="39">
        <v>4</v>
      </c>
      <c r="F14" s="39">
        <v>4</v>
      </c>
      <c r="G14" s="39">
        <v>4</v>
      </c>
      <c r="H14" s="39">
        <v>4</v>
      </c>
      <c r="I14" s="39">
        <v>4</v>
      </c>
      <c r="J14" s="17">
        <f t="shared" si="0"/>
        <v>4.8</v>
      </c>
      <c r="K14" s="19">
        <v>2</v>
      </c>
      <c r="L14" s="11"/>
      <c r="M14" s="15"/>
      <c r="N14" s="11"/>
      <c r="O14" s="15"/>
      <c r="P14" s="11"/>
      <c r="Q14" s="15"/>
      <c r="R14" s="14"/>
      <c r="S14" s="49"/>
      <c r="T14" s="50"/>
      <c r="U14" s="47"/>
      <c r="V14" s="48"/>
      <c r="W14" s="52">
        <f t="shared" si="1"/>
        <v>10</v>
      </c>
      <c r="X14" s="28">
        <f t="shared" si="2"/>
        <v>16.8</v>
      </c>
      <c r="Y14" s="29" t="str">
        <f>+IF(X14&lt;5,"MAU",IF(X14&lt;10,"MEDIOCRE",IF(X14&lt;14,"SUFICIENTE",IF(X14&lt;18,"BOM",IF(X14&lt;=20,"MUITO BOM")))))</f>
        <v>BOM</v>
      </c>
      <c r="Z14" s="29" t="b">
        <f>+IF(Y14&lt;5,"MAU",IF(Y14&lt;10,"MEDIOCRE",IF(Y14&lt;14,"SUFICIENTE",IF(Y14&lt;18,"BOM",IF(Y14&lt;=20,"MUITO BOM")))))</f>
        <v>0</v>
      </c>
    </row>
    <row r="15" spans="1:26" ht="24.9" customHeight="1" x14ac:dyDescent="0.35">
      <c r="A15" s="10" t="s">
        <v>46</v>
      </c>
      <c r="B15" s="13" t="s">
        <v>47</v>
      </c>
      <c r="C15" s="39">
        <v>4</v>
      </c>
      <c r="D15" s="9">
        <v>2</v>
      </c>
      <c r="E15" s="9">
        <v>4</v>
      </c>
      <c r="F15" s="9">
        <v>4</v>
      </c>
      <c r="G15" s="9">
        <v>4</v>
      </c>
      <c r="H15" s="9">
        <v>4</v>
      </c>
      <c r="I15" s="9">
        <v>4</v>
      </c>
      <c r="J15" s="18">
        <f t="shared" si="0"/>
        <v>4.4571428571428573</v>
      </c>
      <c r="K15" s="19">
        <v>2</v>
      </c>
      <c r="L15" s="10"/>
      <c r="M15" s="9"/>
      <c r="N15" s="10"/>
      <c r="O15" s="9"/>
      <c r="P15" s="10"/>
      <c r="Q15" s="9"/>
      <c r="R15" s="13"/>
      <c r="S15" s="49"/>
      <c r="T15" s="50"/>
      <c r="U15" s="49"/>
      <c r="V15" s="50"/>
      <c r="W15" s="52">
        <f t="shared" si="1"/>
        <v>10</v>
      </c>
      <c r="X15" s="28">
        <f t="shared" si="2"/>
        <v>16.457142857142856</v>
      </c>
      <c r="Y15" s="29" t="str">
        <f t="shared" ref="Y15:Z17" si="5">+IF(X15&lt;5,"MAU",IF(X15&lt;10,"MEDIOCRE",IF(X15&lt;14,"SUFICIENTE",IF(X15&lt;18,"BOM",IF(X15&lt;=20,"MUITO BOM")))))</f>
        <v>BOM</v>
      </c>
      <c r="Z15" s="29" t="b">
        <f t="shared" si="5"/>
        <v>0</v>
      </c>
    </row>
    <row r="16" spans="1:26" ht="24.9" customHeight="1" x14ac:dyDescent="0.35">
      <c r="A16" s="11" t="s">
        <v>48</v>
      </c>
      <c r="B16" s="14" t="s">
        <v>49</v>
      </c>
      <c r="C16" s="39">
        <v>3</v>
      </c>
      <c r="D16" s="9">
        <v>2</v>
      </c>
      <c r="E16" s="9">
        <v>2</v>
      </c>
      <c r="F16" s="9">
        <v>3</v>
      </c>
      <c r="G16" s="9">
        <v>4</v>
      </c>
      <c r="H16" s="9">
        <v>2</v>
      </c>
      <c r="I16" s="9">
        <v>2</v>
      </c>
      <c r="J16" s="17">
        <f t="shared" si="0"/>
        <v>3.0857142857142863</v>
      </c>
      <c r="K16" s="19">
        <v>0</v>
      </c>
      <c r="L16" s="11"/>
      <c r="M16" s="15"/>
      <c r="N16" s="11"/>
      <c r="O16" s="15"/>
      <c r="P16" s="11"/>
      <c r="Q16" s="15"/>
      <c r="R16" s="14"/>
      <c r="S16" s="49"/>
      <c r="T16" s="50"/>
      <c r="U16" s="47"/>
      <c r="V16" s="48"/>
      <c r="W16" s="52">
        <f t="shared" si="1"/>
        <v>10</v>
      </c>
      <c r="X16" s="28">
        <f t="shared" si="2"/>
        <v>13.085714285714285</v>
      </c>
      <c r="Y16" s="29" t="str">
        <f t="shared" si="5"/>
        <v>SUFICIENTE</v>
      </c>
      <c r="Z16" s="29" t="b">
        <f t="shared" si="5"/>
        <v>0</v>
      </c>
    </row>
    <row r="17" spans="1:26" ht="24.9" customHeight="1" thickBot="1" x14ac:dyDescent="0.4">
      <c r="A17" s="10" t="s">
        <v>50</v>
      </c>
      <c r="B17" s="13" t="s">
        <v>51</v>
      </c>
      <c r="C17" s="39">
        <v>4</v>
      </c>
      <c r="D17" s="39">
        <v>4</v>
      </c>
      <c r="E17" s="39">
        <v>4</v>
      </c>
      <c r="F17" s="39">
        <v>4</v>
      </c>
      <c r="G17" s="39">
        <v>4</v>
      </c>
      <c r="H17" s="39">
        <v>4</v>
      </c>
      <c r="I17" s="39">
        <v>4</v>
      </c>
      <c r="J17" s="18">
        <f t="shared" si="0"/>
        <v>4.8</v>
      </c>
      <c r="K17" s="19">
        <v>2</v>
      </c>
      <c r="L17" s="10"/>
      <c r="M17" s="9"/>
      <c r="N17" s="10"/>
      <c r="O17" s="9"/>
      <c r="P17" s="10"/>
      <c r="Q17" s="9"/>
      <c r="R17" s="13"/>
      <c r="S17" s="49"/>
      <c r="T17" s="50"/>
      <c r="U17" s="49"/>
      <c r="V17" s="50"/>
      <c r="W17" s="52">
        <f t="shared" si="1"/>
        <v>10</v>
      </c>
      <c r="X17" s="28">
        <f t="shared" si="2"/>
        <v>16.8</v>
      </c>
      <c r="Y17" s="29" t="str">
        <f t="shared" si="5"/>
        <v>BOM</v>
      </c>
      <c r="Z17" s="1" t="s">
        <v>52</v>
      </c>
    </row>
    <row r="18" spans="1:26" ht="15" thickTop="1" x14ac:dyDescent="0.3">
      <c r="Y18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5" priority="8" operator="greaterThan">
      <formula>6</formula>
    </cfRule>
  </conditionalFormatting>
  <conditionalFormatting sqref="W5:W17">
    <cfRule type="cellIs" dxfId="4" priority="7" operator="greaterThan">
      <formula>12</formula>
    </cfRule>
  </conditionalFormatting>
  <conditionalFormatting sqref="J10:J13">
    <cfRule type="cellIs" dxfId="3" priority="6" operator="greaterThan">
      <formula>6</formula>
    </cfRule>
  </conditionalFormatting>
  <conditionalFormatting sqref="J6:J9">
    <cfRule type="cellIs" dxfId="2" priority="5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17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B54E6B04-15B7-4C0B-85C0-0B4448152082}">
      <formula1>0</formula1>
      <formula2>2</formula2>
    </dataValidation>
    <dataValidation type="whole" allowBlank="1" showInputMessage="1" showErrorMessage="1" promptTitle="Validação" prompt="Valores devem ser 1, 2, 3, 4 ou 5" sqref="C4:I4" xr:uid="{4293ECE9-1622-4BBB-809A-8A96D0955D0D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11ºC CSE</vt:lpstr>
      <vt:lpstr>'11ºC CSE'!Print_Area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